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UAD\DATA\2024\KUNJUNGAN ONLINE DAN OFFLINE\"/>
    </mc:Choice>
  </mc:AlternateContent>
  <bookViews>
    <workbookView xWindow="0" yWindow="0" windowWidth="28800" windowHeight="12300"/>
  </bookViews>
  <sheets>
    <sheet name="REKAP KUNJUNGAN 2024 (2)" sheetId="8" r:id="rId1"/>
    <sheet name="REKAP KUNJUNGAN 2024" sheetId="7" r:id="rId2"/>
    <sheet name="REKAP KUNJUNGAN 2023 DAN 2024" sheetId="6" r:id="rId3"/>
    <sheet name="RATA-RATA GLOBAL 2023 DAN 2024" sheetId="5" r:id="rId4"/>
  </sheets>
  <definedNames>
    <definedName name="_xlnm.Print_Area" localSheetId="3">'RATA-RATA GLOBAL 2023 DAN 2024'!$A$2:$L$21</definedName>
    <definedName name="_xlnm.Print_Area" localSheetId="2">'REKAP KUNJUNGAN 2023 DAN 2024'!$A$2:$H$21</definedName>
    <definedName name="_xlnm.Print_Area" localSheetId="1">'REKAP KUNJUNGAN 2024'!$A$2:$E$22</definedName>
    <definedName name="_xlnm.Print_Area" localSheetId="0">'REKAP KUNJUNGAN 2024 (2)'!$A$2:$E$22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 l="1"/>
  <c r="D22" i="8"/>
  <c r="C22" i="8"/>
  <c r="E21" i="8"/>
  <c r="E20" i="8"/>
  <c r="E19" i="8"/>
  <c r="E18" i="8"/>
  <c r="E17" i="8"/>
  <c r="E16" i="8"/>
  <c r="E15" i="8"/>
  <c r="E14" i="8"/>
  <c r="E13" i="8"/>
  <c r="E12" i="8"/>
  <c r="E11" i="8"/>
  <c r="E10" i="8"/>
  <c r="G10" i="5" l="1"/>
  <c r="G11" i="5"/>
  <c r="G12" i="5"/>
  <c r="G13" i="5"/>
  <c r="G14" i="5"/>
  <c r="G15" i="5"/>
  <c r="G16" i="5"/>
  <c r="G17" i="5"/>
  <c r="G18" i="5"/>
  <c r="G19" i="5"/>
  <c r="G20" i="5"/>
  <c r="G9" i="5"/>
  <c r="J10" i="5" l="1"/>
  <c r="J11" i="5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9" i="5"/>
  <c r="H10" i="5"/>
  <c r="H11" i="5"/>
  <c r="H12" i="5"/>
  <c r="H13" i="5"/>
  <c r="H14" i="5"/>
  <c r="H15" i="5"/>
  <c r="H16" i="5"/>
  <c r="H17" i="5"/>
  <c r="H18" i="5"/>
  <c r="H19" i="5"/>
  <c r="H20" i="5"/>
  <c r="H9" i="5"/>
  <c r="L16" i="5" l="1"/>
  <c r="L18" i="5"/>
  <c r="L10" i="5"/>
  <c r="L17" i="5"/>
  <c r="L19" i="5"/>
  <c r="L11" i="5"/>
  <c r="L14" i="5"/>
  <c r="L13" i="5"/>
  <c r="L9" i="5"/>
  <c r="L20" i="5"/>
  <c r="L12" i="5"/>
  <c r="L15" i="5"/>
  <c r="E16" i="7"/>
  <c r="E17" i="7"/>
  <c r="E18" i="7"/>
  <c r="E19" i="7"/>
  <c r="E20" i="7"/>
  <c r="E21" i="7"/>
  <c r="I10" i="5" l="1"/>
  <c r="I11" i="5"/>
  <c r="I12" i="5"/>
  <c r="I13" i="5"/>
  <c r="I14" i="5"/>
  <c r="F10" i="6"/>
  <c r="G10" i="6"/>
  <c r="F11" i="6"/>
  <c r="G11" i="6"/>
  <c r="F12" i="6"/>
  <c r="G12" i="6"/>
  <c r="F13" i="6"/>
  <c r="G13" i="6"/>
  <c r="F14" i="6"/>
  <c r="G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G9" i="6"/>
  <c r="F9" i="6"/>
  <c r="D22" i="7"/>
  <c r="D32" i="7" s="1"/>
  <c r="C22" i="7"/>
  <c r="C32" i="7" s="1"/>
  <c r="E15" i="7"/>
  <c r="H14" i="6" s="1"/>
  <c r="E14" i="7"/>
  <c r="H13" i="6" s="1"/>
  <c r="E13" i="7"/>
  <c r="H12" i="6" s="1"/>
  <c r="E12" i="7"/>
  <c r="H11" i="6" s="1"/>
  <c r="E11" i="7"/>
  <c r="H10" i="6" s="1"/>
  <c r="E10" i="7"/>
  <c r="I20" i="5" l="1"/>
  <c r="I19" i="5"/>
  <c r="I18" i="5"/>
  <c r="I17" i="5"/>
  <c r="I16" i="5"/>
  <c r="I15" i="5"/>
  <c r="H21" i="5"/>
  <c r="E22" i="7"/>
  <c r="H9" i="6"/>
  <c r="J21" i="5"/>
  <c r="G21" i="6"/>
  <c r="F21" i="6"/>
  <c r="C21" i="6" l="1"/>
  <c r="D21" i="6"/>
  <c r="E20" i="6"/>
  <c r="E19" i="6"/>
  <c r="E18" i="6"/>
  <c r="E17" i="6"/>
  <c r="E16" i="6"/>
  <c r="E15" i="6"/>
  <c r="E14" i="6"/>
  <c r="E13" i="6"/>
  <c r="E12" i="6"/>
  <c r="E11" i="6"/>
  <c r="E10" i="6"/>
  <c r="H21" i="6"/>
  <c r="E9" i="6" l="1"/>
  <c r="E21" i="6" s="1"/>
  <c r="K11" i="5" l="1"/>
  <c r="K10" i="5"/>
  <c r="K9" i="5"/>
  <c r="I9" i="5"/>
  <c r="F10" i="5"/>
  <c r="F11" i="5"/>
  <c r="F12" i="5"/>
  <c r="F13" i="5"/>
  <c r="F14" i="5"/>
  <c r="F15" i="5"/>
  <c r="F16" i="5"/>
  <c r="F17" i="5"/>
  <c r="F18" i="5"/>
  <c r="F19" i="5"/>
  <c r="F20" i="5"/>
  <c r="F9" i="5"/>
  <c r="D10" i="5"/>
  <c r="D11" i="5"/>
  <c r="D12" i="5"/>
  <c r="D13" i="5"/>
  <c r="D14" i="5"/>
  <c r="D15" i="5"/>
  <c r="D16" i="5"/>
  <c r="D17" i="5"/>
  <c r="D18" i="5"/>
  <c r="D19" i="5"/>
  <c r="D20" i="5"/>
  <c r="D9" i="5"/>
  <c r="E21" i="5"/>
  <c r="C21" i="5"/>
  <c r="F21" i="5" l="1"/>
  <c r="I21" i="5"/>
  <c r="K21" i="5"/>
  <c r="D21" i="5"/>
  <c r="L21" i="5"/>
  <c r="G21" i="5"/>
</calcChain>
</file>

<file path=xl/sharedStrings.xml><?xml version="1.0" encoding="utf-8"?>
<sst xmlns="http://schemas.openxmlformats.org/spreadsheetml/2006/main" count="132" uniqueCount="35">
  <si>
    <t>BULAN</t>
  </si>
  <si>
    <t>ONLINE</t>
  </si>
  <si>
    <t>OFFLINE</t>
  </si>
  <si>
    <t>JUMLAH</t>
  </si>
  <si>
    <t>Januari</t>
  </si>
  <si>
    <t>Februari</t>
  </si>
  <si>
    <t xml:space="preserve">Maret </t>
  </si>
  <si>
    <t>April</t>
  </si>
  <si>
    <t>Mei</t>
  </si>
  <si>
    <t>Juni</t>
  </si>
  <si>
    <t>Agustus</t>
  </si>
  <si>
    <t>September</t>
  </si>
  <si>
    <t>Oktober</t>
  </si>
  <si>
    <t>Nopember</t>
  </si>
  <si>
    <t>Desember</t>
  </si>
  <si>
    <t>JUMLAH KUNJUNGAN PERPUSTAKAAN</t>
  </si>
  <si>
    <t>DINAS KEARSIPAN DAN PERPUSTAKAAN PROVINSI JAWA TENGAH</t>
  </si>
  <si>
    <t xml:space="preserve">Mengetahui, </t>
  </si>
  <si>
    <t>NO</t>
  </si>
  <si>
    <t>Plt. Subkoordinator Layanan Dan Otomasi Perpustakaan</t>
  </si>
  <si>
    <t>Diah Puspitosari, S.E</t>
  </si>
  <si>
    <t>NIP. 19770629 201001 2 001</t>
  </si>
  <si>
    <t xml:space="preserve">            </t>
  </si>
  <si>
    <t xml:space="preserve">Juli </t>
  </si>
  <si>
    <t>Penata Tingkat I</t>
  </si>
  <si>
    <t>TAHUN 2024</t>
  </si>
  <si>
    <t>TAHUN 2023</t>
  </si>
  <si>
    <t>Semarang, 31 Desember 2023</t>
  </si>
  <si>
    <t>RATA-RATA PER HARI</t>
  </si>
  <si>
    <t>(3+5)</t>
  </si>
  <si>
    <t>(7+9)</t>
  </si>
  <si>
    <t>TARGET 2024</t>
  </si>
  <si>
    <t>Rata-rata per hari</t>
  </si>
  <si>
    <t>Jumlah Hari</t>
  </si>
  <si>
    <t>(3+4)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</si>
</sst>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1" fillId="0" borderId="0" xfId="0" applyFont="1" applyFill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3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zoomScale="130" zoomScaleNormal="130" zoomScaleSheetLayoutView="100" workbookViewId="0">
      <selection activeCell="F20" sqref="F20"/>
    </sheetView>
  </sheetViews>
  <sheetFormatPr defaultRowHeight="15" x14ac:dyDescent="0.25"/>
  <cols>
    <col min="1" max="1" width="7" customWidth="1"/>
    <col min="2" max="2" width="21.7109375" customWidth="1"/>
    <col min="3" max="3" width="21.42578125" customWidth="1"/>
    <col min="4" max="4" width="21.28515625" customWidth="1"/>
    <col min="5" max="5" width="23.7109375" customWidth="1"/>
    <col min="6" max="6" width="22" customWidth="1"/>
  </cols>
  <sheetData>
    <row r="2" spans="1:9" ht="15.75" x14ac:dyDescent="0.25">
      <c r="A2" s="49" t="s">
        <v>15</v>
      </c>
      <c r="B2" s="49"/>
      <c r="C2" s="49"/>
      <c r="D2" s="49"/>
      <c r="E2" s="49"/>
    </row>
    <row r="3" spans="1:9" ht="15.75" x14ac:dyDescent="0.25">
      <c r="A3" s="49" t="s">
        <v>16</v>
      </c>
      <c r="B3" s="49"/>
      <c r="C3" s="49"/>
      <c r="D3" s="49"/>
      <c r="E3" s="49"/>
    </row>
    <row r="4" spans="1:9" ht="15.75" x14ac:dyDescent="0.25">
      <c r="A4" s="49" t="s">
        <v>25</v>
      </c>
      <c r="B4" s="49"/>
      <c r="C4" s="49"/>
      <c r="D4" s="49"/>
      <c r="E4" s="49"/>
    </row>
    <row r="5" spans="1:9" ht="15.75" x14ac:dyDescent="0.25">
      <c r="A5" s="47"/>
      <c r="B5" s="47"/>
      <c r="C5" s="47"/>
      <c r="D5" s="47"/>
      <c r="E5" s="47"/>
    </row>
    <row r="6" spans="1:9" ht="15.75" thickBot="1" x14ac:dyDescent="0.3">
      <c r="B6" s="13" t="s">
        <v>31</v>
      </c>
      <c r="C6" s="45">
        <v>2657000</v>
      </c>
    </row>
    <row r="7" spans="1:9" ht="23.25" customHeight="1" x14ac:dyDescent="0.25">
      <c r="A7" s="50" t="s">
        <v>18</v>
      </c>
      <c r="B7" s="52" t="s">
        <v>0</v>
      </c>
      <c r="C7" s="54" t="s">
        <v>25</v>
      </c>
      <c r="D7" s="55"/>
      <c r="E7" s="56"/>
    </row>
    <row r="8" spans="1:9" ht="18" customHeight="1" x14ac:dyDescent="0.25">
      <c r="A8" s="51"/>
      <c r="B8" s="53"/>
      <c r="C8" s="22" t="s">
        <v>1</v>
      </c>
      <c r="D8" s="3" t="s">
        <v>2</v>
      </c>
      <c r="E8" s="4" t="s">
        <v>3</v>
      </c>
    </row>
    <row r="9" spans="1:9" ht="15.75" thickBot="1" x14ac:dyDescent="0.3">
      <c r="A9" s="30">
        <v>1</v>
      </c>
      <c r="B9" s="31">
        <v>2</v>
      </c>
      <c r="C9" s="35">
        <v>3</v>
      </c>
      <c r="D9" s="32">
        <v>4</v>
      </c>
      <c r="E9" s="34" t="s">
        <v>34</v>
      </c>
    </row>
    <row r="10" spans="1:9" ht="20.100000000000001" customHeight="1" x14ac:dyDescent="0.25">
      <c r="A10" s="26">
        <v>1</v>
      </c>
      <c r="B10" s="27" t="s">
        <v>4</v>
      </c>
      <c r="C10" s="29">
        <v>207525</v>
      </c>
      <c r="D10" s="16">
        <v>24415</v>
      </c>
      <c r="E10" s="18">
        <f>SUM(C10:D10)</f>
        <v>231940</v>
      </c>
    </row>
    <row r="11" spans="1:9" ht="20.100000000000001" customHeight="1" x14ac:dyDescent="0.25">
      <c r="A11" s="48">
        <v>2</v>
      </c>
      <c r="B11" s="9" t="s">
        <v>5</v>
      </c>
      <c r="C11" s="23">
        <v>200581</v>
      </c>
      <c r="D11" s="5">
        <v>21969</v>
      </c>
      <c r="E11" s="6">
        <f>SUM(C11:D11)</f>
        <v>222550</v>
      </c>
    </row>
    <row r="12" spans="1:9" ht="20.100000000000001" customHeight="1" x14ac:dyDescent="0.25">
      <c r="A12" s="48">
        <v>3</v>
      </c>
      <c r="B12" s="9" t="s">
        <v>6</v>
      </c>
      <c r="C12" s="23">
        <v>237171</v>
      </c>
      <c r="D12" s="5">
        <v>6535</v>
      </c>
      <c r="E12" s="6">
        <f>SUM(C12:D12)</f>
        <v>243706</v>
      </c>
      <c r="I12" s="2"/>
    </row>
    <row r="13" spans="1:9" ht="20.100000000000001" customHeight="1" x14ac:dyDescent="0.25">
      <c r="A13" s="48">
        <v>4</v>
      </c>
      <c r="B13" s="9" t="s">
        <v>7</v>
      </c>
      <c r="C13" s="23">
        <v>205449</v>
      </c>
      <c r="D13" s="5">
        <v>5538</v>
      </c>
      <c r="E13" s="6">
        <f>SUM(C13:D13)</f>
        <v>210987</v>
      </c>
    </row>
    <row r="14" spans="1:9" ht="20.100000000000001" customHeight="1" x14ac:dyDescent="0.25">
      <c r="A14" s="48">
        <v>5</v>
      </c>
      <c r="B14" s="9" t="s">
        <v>8</v>
      </c>
      <c r="C14" s="23">
        <v>246351</v>
      </c>
      <c r="D14" s="5">
        <v>8356</v>
      </c>
      <c r="E14" s="6">
        <f t="shared" ref="E14:E21" si="0">SUM(C14:D14)</f>
        <v>254707</v>
      </c>
    </row>
    <row r="15" spans="1:9" ht="20.100000000000001" customHeight="1" x14ac:dyDescent="0.25">
      <c r="A15" s="48">
        <v>6</v>
      </c>
      <c r="B15" s="9" t="s">
        <v>9</v>
      </c>
      <c r="C15" s="23">
        <v>208876</v>
      </c>
      <c r="D15" s="5">
        <v>6374</v>
      </c>
      <c r="E15" s="6">
        <f t="shared" si="0"/>
        <v>215250</v>
      </c>
    </row>
    <row r="16" spans="1:9" ht="20.100000000000001" customHeight="1" x14ac:dyDescent="0.25">
      <c r="A16" s="48">
        <v>7</v>
      </c>
      <c r="B16" s="9" t="s">
        <v>23</v>
      </c>
      <c r="C16" s="23">
        <v>339722</v>
      </c>
      <c r="D16" s="5">
        <v>6905</v>
      </c>
      <c r="E16" s="6">
        <f t="shared" si="0"/>
        <v>346627</v>
      </c>
    </row>
    <row r="17" spans="1:9" ht="20.100000000000001" customHeight="1" x14ac:dyDescent="0.25">
      <c r="A17" s="48">
        <v>8</v>
      </c>
      <c r="B17" s="9" t="s">
        <v>10</v>
      </c>
      <c r="C17" s="23">
        <v>212895</v>
      </c>
      <c r="D17" s="5">
        <v>6570</v>
      </c>
      <c r="E17" s="6">
        <f t="shared" si="0"/>
        <v>219465</v>
      </c>
    </row>
    <row r="18" spans="1:9" ht="20.100000000000001" customHeight="1" x14ac:dyDescent="0.25">
      <c r="A18" s="48">
        <v>9</v>
      </c>
      <c r="B18" s="9" t="s">
        <v>11</v>
      </c>
      <c r="C18" s="23">
        <v>212501</v>
      </c>
      <c r="D18" s="5">
        <v>8459</v>
      </c>
      <c r="E18" s="6">
        <f t="shared" si="0"/>
        <v>220960</v>
      </c>
      <c r="F18" s="41"/>
    </row>
    <row r="19" spans="1:9" ht="20.100000000000001" customHeight="1" x14ac:dyDescent="0.25">
      <c r="A19" s="48">
        <v>10</v>
      </c>
      <c r="B19" s="9" t="s">
        <v>12</v>
      </c>
      <c r="C19" s="23">
        <v>225125</v>
      </c>
      <c r="D19" s="5">
        <v>10151</v>
      </c>
      <c r="E19" s="6">
        <f t="shared" si="0"/>
        <v>235276</v>
      </c>
      <c r="I19" s="13"/>
    </row>
    <row r="20" spans="1:9" ht="20.100000000000001" customHeight="1" x14ac:dyDescent="0.25">
      <c r="A20" s="48">
        <v>11</v>
      </c>
      <c r="B20" s="9" t="s">
        <v>13</v>
      </c>
      <c r="C20" s="23">
        <v>302086</v>
      </c>
      <c r="D20" s="5">
        <v>14280</v>
      </c>
      <c r="E20" s="6">
        <f t="shared" si="0"/>
        <v>316366</v>
      </c>
    </row>
    <row r="21" spans="1:9" ht="20.100000000000001" customHeight="1" thickBot="1" x14ac:dyDescent="0.3">
      <c r="A21" s="11">
        <v>12</v>
      </c>
      <c r="B21" s="10" t="s">
        <v>14</v>
      </c>
      <c r="C21" s="46">
        <v>324901</v>
      </c>
      <c r="D21" s="15">
        <v>31054</v>
      </c>
      <c r="E21" s="6">
        <f t="shared" si="0"/>
        <v>355955</v>
      </c>
      <c r="H21" t="s">
        <v>22</v>
      </c>
    </row>
    <row r="22" spans="1:9" ht="24" customHeight="1" thickBot="1" x14ac:dyDescent="0.3">
      <c r="A22" s="58" t="s">
        <v>3</v>
      </c>
      <c r="B22" s="59"/>
      <c r="C22" s="24">
        <f>SUM(C10:C21)</f>
        <v>2923183</v>
      </c>
      <c r="D22" s="24">
        <f>SUM(D10:D21)</f>
        <v>150606</v>
      </c>
      <c r="E22" s="37">
        <f>SUM(E10:E21)</f>
        <v>3073789</v>
      </c>
      <c r="F22" s="1"/>
    </row>
    <row r="23" spans="1:9" ht="15.75" x14ac:dyDescent="0.25">
      <c r="B23" s="43"/>
      <c r="C23" s="44"/>
      <c r="E23" s="1"/>
    </row>
    <row r="24" spans="1:9" ht="15.75" hidden="1" x14ac:dyDescent="0.25">
      <c r="B24" s="14"/>
      <c r="C24" s="60"/>
      <c r="D24" s="60"/>
      <c r="E24" s="60"/>
    </row>
    <row r="25" spans="1:9" ht="15.75" hidden="1" x14ac:dyDescent="0.25">
      <c r="C25" s="57"/>
      <c r="D25" s="57"/>
      <c r="E25" s="57"/>
    </row>
    <row r="26" spans="1:9" ht="15.75" hidden="1" x14ac:dyDescent="0.25">
      <c r="C26" s="57"/>
      <c r="D26" s="57"/>
      <c r="E26" s="57"/>
    </row>
    <row r="27" spans="1:9" ht="15.75" hidden="1" x14ac:dyDescent="0.25">
      <c r="D27" s="12"/>
      <c r="E27" s="12"/>
    </row>
    <row r="28" spans="1:9" ht="15.75" hidden="1" x14ac:dyDescent="0.25">
      <c r="D28" s="12"/>
      <c r="E28" s="12"/>
    </row>
    <row r="29" spans="1:9" ht="15.75" hidden="1" x14ac:dyDescent="0.25">
      <c r="C29" s="61"/>
      <c r="D29" s="61"/>
      <c r="E29" s="61"/>
    </row>
    <row r="30" spans="1:9" ht="15.75" hidden="1" x14ac:dyDescent="0.25">
      <c r="C30" s="57"/>
      <c r="D30" s="57"/>
      <c r="E30" s="57"/>
    </row>
    <row r="31" spans="1:9" ht="15.75" hidden="1" x14ac:dyDescent="0.25">
      <c r="C31" s="57"/>
      <c r="D31" s="57"/>
      <c r="E31" s="57"/>
    </row>
    <row r="32" spans="1:9" x14ac:dyDescent="0.25">
      <c r="C32" s="42"/>
      <c r="D32" s="42"/>
    </row>
  </sheetData>
  <mergeCells count="13">
    <mergeCell ref="C31:E31"/>
    <mergeCell ref="A22:B22"/>
    <mergeCell ref="C24:E24"/>
    <mergeCell ref="C25:E25"/>
    <mergeCell ref="C26:E26"/>
    <mergeCell ref="C29:E29"/>
    <mergeCell ref="C30:E30"/>
    <mergeCell ref="A2:E2"/>
    <mergeCell ref="A3:E3"/>
    <mergeCell ref="A4:E4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14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13" zoomScale="130" zoomScaleNormal="130" zoomScaleSheetLayoutView="100" workbookViewId="0">
      <selection activeCell="H12" sqref="H12"/>
    </sheetView>
  </sheetViews>
  <sheetFormatPr defaultRowHeight="15" x14ac:dyDescent="0.25"/>
  <cols>
    <col min="1" max="1" width="7" customWidth="1"/>
    <col min="2" max="2" width="21.7109375" customWidth="1"/>
    <col min="3" max="3" width="21.42578125" customWidth="1"/>
    <col min="4" max="4" width="21.28515625" customWidth="1"/>
    <col min="5" max="5" width="23.7109375" customWidth="1"/>
    <col min="6" max="6" width="22" customWidth="1"/>
  </cols>
  <sheetData>
    <row r="2" spans="1:9" ht="15.75" x14ac:dyDescent="0.25">
      <c r="A2" s="49" t="s">
        <v>15</v>
      </c>
      <c r="B2" s="49"/>
      <c r="C2" s="49"/>
      <c r="D2" s="49"/>
      <c r="E2" s="49"/>
    </row>
    <row r="3" spans="1:9" ht="15.75" x14ac:dyDescent="0.25">
      <c r="A3" s="49" t="s">
        <v>16</v>
      </c>
      <c r="B3" s="49"/>
      <c r="C3" s="49"/>
      <c r="D3" s="49"/>
      <c r="E3" s="49"/>
    </row>
    <row r="4" spans="1:9" ht="15.75" x14ac:dyDescent="0.25">
      <c r="A4" s="49" t="s">
        <v>25</v>
      </c>
      <c r="B4" s="49"/>
      <c r="C4" s="49"/>
      <c r="D4" s="49"/>
      <c r="E4" s="49"/>
    </row>
    <row r="5" spans="1:9" ht="15.75" x14ac:dyDescent="0.25">
      <c r="A5" s="39"/>
      <c r="B5" s="39"/>
      <c r="C5" s="39"/>
      <c r="D5" s="39"/>
      <c r="E5" s="39"/>
    </row>
    <row r="6" spans="1:9" ht="15.75" thickBot="1" x14ac:dyDescent="0.3">
      <c r="B6" s="13" t="s">
        <v>31</v>
      </c>
      <c r="C6" s="45">
        <v>2657000</v>
      </c>
    </row>
    <row r="7" spans="1:9" ht="23.25" customHeight="1" x14ac:dyDescent="0.25">
      <c r="A7" s="50" t="s">
        <v>18</v>
      </c>
      <c r="B7" s="52" t="s">
        <v>0</v>
      </c>
      <c r="C7" s="54" t="s">
        <v>25</v>
      </c>
      <c r="D7" s="55"/>
      <c r="E7" s="56"/>
    </row>
    <row r="8" spans="1:9" ht="18" customHeight="1" x14ac:dyDescent="0.25">
      <c r="A8" s="51"/>
      <c r="B8" s="53"/>
      <c r="C8" s="22" t="s">
        <v>1</v>
      </c>
      <c r="D8" s="3" t="s">
        <v>2</v>
      </c>
      <c r="E8" s="4" t="s">
        <v>3</v>
      </c>
    </row>
    <row r="9" spans="1:9" ht="15.75" thickBot="1" x14ac:dyDescent="0.3">
      <c r="A9" s="30">
        <v>1</v>
      </c>
      <c r="B9" s="31">
        <v>2</v>
      </c>
      <c r="C9" s="35">
        <v>3</v>
      </c>
      <c r="D9" s="32">
        <v>4</v>
      </c>
      <c r="E9" s="34" t="s">
        <v>34</v>
      </c>
    </row>
    <row r="10" spans="1:9" ht="20.100000000000001" customHeight="1" x14ac:dyDescent="0.25">
      <c r="A10" s="26">
        <v>1</v>
      </c>
      <c r="B10" s="27" t="s">
        <v>4</v>
      </c>
      <c r="C10" s="29">
        <v>207525</v>
      </c>
      <c r="D10" s="16">
        <v>24415</v>
      </c>
      <c r="E10" s="18">
        <f>SUM(C10:D10)</f>
        <v>231940</v>
      </c>
    </row>
    <row r="11" spans="1:9" ht="20.100000000000001" customHeight="1" x14ac:dyDescent="0.25">
      <c r="A11" s="40">
        <v>2</v>
      </c>
      <c r="B11" s="9" t="s">
        <v>5</v>
      </c>
      <c r="C11" s="23">
        <v>200581</v>
      </c>
      <c r="D11" s="5">
        <v>21969</v>
      </c>
      <c r="E11" s="6">
        <f>SUM(C11:D11)</f>
        <v>222550</v>
      </c>
    </row>
    <row r="12" spans="1:9" ht="20.100000000000001" customHeight="1" x14ac:dyDescent="0.25">
      <c r="A12" s="40">
        <v>3</v>
      </c>
      <c r="B12" s="9" t="s">
        <v>6</v>
      </c>
      <c r="C12" s="23">
        <v>237171</v>
      </c>
      <c r="D12" s="5">
        <v>6535</v>
      </c>
      <c r="E12" s="6">
        <f>SUM(C12:D12)</f>
        <v>243706</v>
      </c>
      <c r="I12" s="2"/>
    </row>
    <row r="13" spans="1:9" ht="20.100000000000001" customHeight="1" x14ac:dyDescent="0.25">
      <c r="A13" s="40">
        <v>4</v>
      </c>
      <c r="B13" s="9" t="s">
        <v>7</v>
      </c>
      <c r="C13" s="23">
        <v>205449</v>
      </c>
      <c r="D13" s="5">
        <v>5538</v>
      </c>
      <c r="E13" s="6">
        <f>SUM(C13:D13)</f>
        <v>210987</v>
      </c>
    </row>
    <row r="14" spans="1:9" ht="20.100000000000001" customHeight="1" x14ac:dyDescent="0.25">
      <c r="A14" s="40">
        <v>5</v>
      </c>
      <c r="B14" s="9" t="s">
        <v>8</v>
      </c>
      <c r="C14" s="23">
        <v>246351</v>
      </c>
      <c r="D14" s="5">
        <v>8356</v>
      </c>
      <c r="E14" s="6">
        <f t="shared" ref="E14:E21" si="0">SUM(C14:D14)</f>
        <v>254707</v>
      </c>
    </row>
    <row r="15" spans="1:9" ht="20.100000000000001" customHeight="1" x14ac:dyDescent="0.25">
      <c r="A15" s="40">
        <v>6</v>
      </c>
      <c r="B15" s="9" t="s">
        <v>9</v>
      </c>
      <c r="C15" s="23">
        <v>208876</v>
      </c>
      <c r="D15" s="5">
        <v>6374</v>
      </c>
      <c r="E15" s="6">
        <f t="shared" si="0"/>
        <v>215250</v>
      </c>
    </row>
    <row r="16" spans="1:9" ht="20.100000000000001" customHeight="1" x14ac:dyDescent="0.25">
      <c r="A16" s="40">
        <v>7</v>
      </c>
      <c r="B16" s="9" t="s">
        <v>23</v>
      </c>
      <c r="C16" s="23">
        <v>339722</v>
      </c>
      <c r="D16" s="5">
        <v>6905</v>
      </c>
      <c r="E16" s="6">
        <f t="shared" si="0"/>
        <v>346627</v>
      </c>
    </row>
    <row r="17" spans="1:9" ht="20.100000000000001" customHeight="1" x14ac:dyDescent="0.25">
      <c r="A17" s="40">
        <v>8</v>
      </c>
      <c r="B17" s="9" t="s">
        <v>10</v>
      </c>
      <c r="C17" s="23">
        <v>212895</v>
      </c>
      <c r="D17" s="5">
        <v>6570</v>
      </c>
      <c r="E17" s="6">
        <f t="shared" si="0"/>
        <v>219465</v>
      </c>
    </row>
    <row r="18" spans="1:9" ht="20.100000000000001" customHeight="1" x14ac:dyDescent="0.25">
      <c r="A18" s="40">
        <v>9</v>
      </c>
      <c r="B18" s="9" t="s">
        <v>11</v>
      </c>
      <c r="C18" s="23">
        <v>212501</v>
      </c>
      <c r="D18" s="5">
        <v>8459</v>
      </c>
      <c r="E18" s="6">
        <f t="shared" si="0"/>
        <v>220960</v>
      </c>
      <c r="F18" s="41"/>
    </row>
    <row r="19" spans="1:9" ht="20.100000000000001" customHeight="1" x14ac:dyDescent="0.25">
      <c r="A19" s="40">
        <v>10</v>
      </c>
      <c r="B19" s="9" t="s">
        <v>12</v>
      </c>
      <c r="C19" s="23">
        <v>225125</v>
      </c>
      <c r="D19" s="5">
        <v>10151</v>
      </c>
      <c r="E19" s="6">
        <f t="shared" si="0"/>
        <v>235276</v>
      </c>
      <c r="I19" s="13"/>
    </row>
    <row r="20" spans="1:9" ht="20.100000000000001" customHeight="1" x14ac:dyDescent="0.25">
      <c r="A20" s="40">
        <v>11</v>
      </c>
      <c r="B20" s="9" t="s">
        <v>13</v>
      </c>
      <c r="C20" s="23">
        <v>302086</v>
      </c>
      <c r="D20" s="5">
        <v>14280</v>
      </c>
      <c r="E20" s="6">
        <f t="shared" si="0"/>
        <v>316366</v>
      </c>
    </row>
    <row r="21" spans="1:9" ht="20.100000000000001" customHeight="1" thickBot="1" x14ac:dyDescent="0.3">
      <c r="A21" s="11">
        <v>12</v>
      </c>
      <c r="B21" s="10" t="s">
        <v>14</v>
      </c>
      <c r="C21" s="46">
        <v>324901</v>
      </c>
      <c r="D21" s="15">
        <v>31054</v>
      </c>
      <c r="E21" s="6">
        <f t="shared" si="0"/>
        <v>355955</v>
      </c>
      <c r="H21" t="s">
        <v>22</v>
      </c>
    </row>
    <row r="22" spans="1:9" ht="24" customHeight="1" thickBot="1" x14ac:dyDescent="0.3">
      <c r="A22" s="58" t="s">
        <v>3</v>
      </c>
      <c r="B22" s="59"/>
      <c r="C22" s="24">
        <f>SUM(C10:C21)</f>
        <v>2923183</v>
      </c>
      <c r="D22" s="24">
        <f>SUM(D10:D21)</f>
        <v>150606</v>
      </c>
      <c r="E22" s="37">
        <f>SUM(E10:E21)</f>
        <v>3073789</v>
      </c>
      <c r="F22" s="1"/>
    </row>
    <row r="23" spans="1:9" ht="15.75" x14ac:dyDescent="0.25">
      <c r="B23" s="43" t="s">
        <v>33</v>
      </c>
      <c r="C23" s="44">
        <v>366</v>
      </c>
      <c r="D23">
        <v>274</v>
      </c>
      <c r="E23" s="1"/>
    </row>
    <row r="24" spans="1:9" ht="15.75" hidden="1" x14ac:dyDescent="0.25">
      <c r="B24" s="14"/>
      <c r="C24" s="60" t="s">
        <v>27</v>
      </c>
      <c r="D24" s="60"/>
      <c r="E24" s="60"/>
    </row>
    <row r="25" spans="1:9" ht="15.75" hidden="1" x14ac:dyDescent="0.25">
      <c r="C25" s="57" t="s">
        <v>17</v>
      </c>
      <c r="D25" s="57"/>
      <c r="E25" s="57"/>
    </row>
    <row r="26" spans="1:9" ht="15.75" hidden="1" x14ac:dyDescent="0.25">
      <c r="C26" s="57" t="s">
        <v>19</v>
      </c>
      <c r="D26" s="57"/>
      <c r="E26" s="57"/>
    </row>
    <row r="27" spans="1:9" ht="15.75" hidden="1" x14ac:dyDescent="0.25">
      <c r="D27" s="12"/>
      <c r="E27" s="12"/>
    </row>
    <row r="28" spans="1:9" ht="15.75" hidden="1" x14ac:dyDescent="0.25">
      <c r="D28" s="12"/>
      <c r="E28" s="12"/>
    </row>
    <row r="29" spans="1:9" ht="15.75" hidden="1" x14ac:dyDescent="0.25">
      <c r="C29" s="61" t="s">
        <v>20</v>
      </c>
      <c r="D29" s="61"/>
      <c r="E29" s="61"/>
    </row>
    <row r="30" spans="1:9" ht="15.75" hidden="1" x14ac:dyDescent="0.25">
      <c r="C30" s="57" t="s">
        <v>24</v>
      </c>
      <c r="D30" s="57"/>
      <c r="E30" s="57"/>
    </row>
    <row r="31" spans="1:9" ht="15.75" hidden="1" x14ac:dyDescent="0.25">
      <c r="C31" s="57" t="s">
        <v>21</v>
      </c>
      <c r="D31" s="57"/>
      <c r="E31" s="57"/>
    </row>
    <row r="32" spans="1:9" x14ac:dyDescent="0.25">
      <c r="B32" t="s">
        <v>32</v>
      </c>
      <c r="C32" s="42">
        <f>C22/C23</f>
        <v>7986.8387978142073</v>
      </c>
      <c r="D32" s="42">
        <f>D22/D23</f>
        <v>549.65693430656938</v>
      </c>
    </row>
  </sheetData>
  <mergeCells count="13">
    <mergeCell ref="C31:E31"/>
    <mergeCell ref="A22:B22"/>
    <mergeCell ref="C24:E24"/>
    <mergeCell ref="C25:E25"/>
    <mergeCell ref="C26:E26"/>
    <mergeCell ref="C29:E29"/>
    <mergeCell ref="C30:E30"/>
    <mergeCell ref="A2:E2"/>
    <mergeCell ref="A3:E3"/>
    <mergeCell ref="A4:E4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14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0"/>
  <sheetViews>
    <sheetView zoomScaleNormal="100" zoomScaleSheetLayoutView="100" workbookViewId="0">
      <selection activeCell="G34" sqref="G34"/>
    </sheetView>
  </sheetViews>
  <sheetFormatPr defaultRowHeight="15" x14ac:dyDescent="0.25"/>
  <cols>
    <col min="1" max="1" width="4.140625" bestFit="1" customWidth="1"/>
    <col min="2" max="2" width="14.140625" customWidth="1"/>
    <col min="3" max="8" width="15.7109375" customWidth="1"/>
  </cols>
  <sheetData>
    <row r="2" spans="1:12" ht="15.75" x14ac:dyDescent="0.25">
      <c r="A2" s="49" t="s">
        <v>15</v>
      </c>
      <c r="B2" s="49"/>
      <c r="C2" s="49"/>
      <c r="D2" s="49"/>
      <c r="E2" s="49"/>
      <c r="F2" s="49"/>
      <c r="G2" s="49"/>
      <c r="H2" s="49"/>
    </row>
    <row r="3" spans="1:12" ht="15.75" x14ac:dyDescent="0.25">
      <c r="A3" s="49" t="s">
        <v>16</v>
      </c>
      <c r="B3" s="49"/>
      <c r="C3" s="49"/>
      <c r="D3" s="49"/>
      <c r="E3" s="49"/>
      <c r="F3" s="49"/>
      <c r="G3" s="49"/>
      <c r="H3" s="49"/>
    </row>
    <row r="4" spans="1:12" ht="15.75" x14ac:dyDescent="0.25">
      <c r="A4" s="49" t="s">
        <v>25</v>
      </c>
      <c r="B4" s="49"/>
      <c r="C4" s="49"/>
      <c r="D4" s="49"/>
      <c r="E4" s="49"/>
      <c r="F4" s="49"/>
      <c r="G4" s="49"/>
      <c r="H4" s="49"/>
    </row>
    <row r="5" spans="1:12" ht="15.75" thickBot="1" x14ac:dyDescent="0.3"/>
    <row r="6" spans="1:12" ht="31.5" customHeight="1" x14ac:dyDescent="0.25">
      <c r="A6" s="50" t="s">
        <v>18</v>
      </c>
      <c r="B6" s="52" t="s">
        <v>0</v>
      </c>
      <c r="C6" s="55" t="s">
        <v>26</v>
      </c>
      <c r="D6" s="55"/>
      <c r="E6" s="56"/>
      <c r="F6" s="54" t="s">
        <v>25</v>
      </c>
      <c r="G6" s="55"/>
      <c r="H6" s="56"/>
    </row>
    <row r="7" spans="1:12" ht="30" customHeight="1" x14ac:dyDescent="0.25">
      <c r="A7" s="51"/>
      <c r="B7" s="53"/>
      <c r="C7" s="3" t="s">
        <v>1</v>
      </c>
      <c r="D7" s="3" t="s">
        <v>2</v>
      </c>
      <c r="E7" s="4" t="s">
        <v>3</v>
      </c>
      <c r="F7" s="22" t="s">
        <v>1</v>
      </c>
      <c r="G7" s="3" t="s">
        <v>2</v>
      </c>
      <c r="H7" s="4" t="s">
        <v>3</v>
      </c>
    </row>
    <row r="8" spans="1:12" ht="15.75" thickBot="1" x14ac:dyDescent="0.3">
      <c r="A8" s="30">
        <v>1</v>
      </c>
      <c r="B8" s="31">
        <v>2</v>
      </c>
      <c r="C8" s="32">
        <v>3</v>
      </c>
      <c r="D8" s="32">
        <v>5</v>
      </c>
      <c r="E8" s="34" t="s">
        <v>29</v>
      </c>
      <c r="F8" s="35">
        <v>7</v>
      </c>
      <c r="G8" s="32">
        <v>9</v>
      </c>
      <c r="H8" s="34" t="s">
        <v>30</v>
      </c>
    </row>
    <row r="9" spans="1:12" ht="20.100000000000001" customHeight="1" x14ac:dyDescent="0.25">
      <c r="A9" s="26">
        <v>1</v>
      </c>
      <c r="B9" s="27" t="s">
        <v>4</v>
      </c>
      <c r="C9" s="16">
        <v>288934</v>
      </c>
      <c r="D9" s="16">
        <v>14472</v>
      </c>
      <c r="E9" s="18">
        <f t="shared" ref="E9:E20" si="0">SUM(C9:D9)</f>
        <v>303406</v>
      </c>
      <c r="F9" s="29">
        <f>'REKAP KUNJUNGAN 2024'!C10</f>
        <v>207525</v>
      </c>
      <c r="G9" s="29">
        <f>'REKAP KUNJUNGAN 2024'!D10</f>
        <v>24415</v>
      </c>
      <c r="H9" s="29">
        <f>'REKAP KUNJUNGAN 2024'!E10</f>
        <v>231940</v>
      </c>
    </row>
    <row r="10" spans="1:12" ht="20.100000000000001" customHeight="1" x14ac:dyDescent="0.25">
      <c r="A10" s="36">
        <v>2</v>
      </c>
      <c r="B10" s="9" t="s">
        <v>5</v>
      </c>
      <c r="C10" s="5">
        <v>203448</v>
      </c>
      <c r="D10" s="5">
        <v>16567</v>
      </c>
      <c r="E10" s="6">
        <f t="shared" si="0"/>
        <v>220015</v>
      </c>
      <c r="F10" s="29">
        <f>'REKAP KUNJUNGAN 2024'!C11</f>
        <v>200581</v>
      </c>
      <c r="G10" s="29">
        <f>'REKAP KUNJUNGAN 2024'!D11</f>
        <v>21969</v>
      </c>
      <c r="H10" s="29">
        <f>'REKAP KUNJUNGAN 2024'!E11</f>
        <v>222550</v>
      </c>
    </row>
    <row r="11" spans="1:12" ht="20.100000000000001" customHeight="1" x14ac:dyDescent="0.25">
      <c r="A11" s="36">
        <v>3</v>
      </c>
      <c r="B11" s="9" t="s">
        <v>6</v>
      </c>
      <c r="C11" s="5">
        <v>248853</v>
      </c>
      <c r="D11" s="5">
        <v>18667</v>
      </c>
      <c r="E11" s="6">
        <f t="shared" si="0"/>
        <v>267520</v>
      </c>
      <c r="F11" s="29">
        <f>'REKAP KUNJUNGAN 2024'!C12</f>
        <v>237171</v>
      </c>
      <c r="G11" s="29">
        <f>'REKAP KUNJUNGAN 2024'!D12</f>
        <v>6535</v>
      </c>
      <c r="H11" s="29">
        <f>'REKAP KUNJUNGAN 2024'!E12</f>
        <v>243706</v>
      </c>
      <c r="L11" s="2"/>
    </row>
    <row r="12" spans="1:12" ht="20.100000000000001" customHeight="1" x14ac:dyDescent="0.25">
      <c r="A12" s="36">
        <v>4</v>
      </c>
      <c r="B12" s="9" t="s">
        <v>7</v>
      </c>
      <c r="C12" s="5">
        <v>217948</v>
      </c>
      <c r="D12" s="5">
        <v>13474</v>
      </c>
      <c r="E12" s="6">
        <f t="shared" si="0"/>
        <v>231422</v>
      </c>
      <c r="F12" s="29">
        <f>'REKAP KUNJUNGAN 2024'!C13</f>
        <v>205449</v>
      </c>
      <c r="G12" s="29">
        <f>'REKAP KUNJUNGAN 2024'!D13</f>
        <v>5538</v>
      </c>
      <c r="H12" s="29">
        <f>'REKAP KUNJUNGAN 2024'!E13</f>
        <v>210987</v>
      </c>
    </row>
    <row r="13" spans="1:12" ht="20.100000000000001" customHeight="1" x14ac:dyDescent="0.25">
      <c r="A13" s="36">
        <v>5</v>
      </c>
      <c r="B13" s="9" t="s">
        <v>8</v>
      </c>
      <c r="C13" s="5">
        <v>301367</v>
      </c>
      <c r="D13" s="5">
        <v>17465</v>
      </c>
      <c r="E13" s="6">
        <f t="shared" si="0"/>
        <v>318832</v>
      </c>
      <c r="F13" s="29">
        <f>'REKAP KUNJUNGAN 2024'!C14</f>
        <v>246351</v>
      </c>
      <c r="G13" s="29">
        <f>'REKAP KUNJUNGAN 2024'!D14</f>
        <v>8356</v>
      </c>
      <c r="H13" s="29">
        <f>'REKAP KUNJUNGAN 2024'!E14</f>
        <v>254707</v>
      </c>
    </row>
    <row r="14" spans="1:12" ht="20.100000000000001" customHeight="1" x14ac:dyDescent="0.25">
      <c r="A14" s="36">
        <v>6</v>
      </c>
      <c r="B14" s="9" t="s">
        <v>9</v>
      </c>
      <c r="C14" s="5">
        <v>231566</v>
      </c>
      <c r="D14" s="5">
        <v>16805</v>
      </c>
      <c r="E14" s="6">
        <f t="shared" si="0"/>
        <v>248371</v>
      </c>
      <c r="F14" s="29">
        <f>'REKAP KUNJUNGAN 2024'!C15</f>
        <v>208876</v>
      </c>
      <c r="G14" s="29">
        <f>'REKAP KUNJUNGAN 2024'!D15</f>
        <v>6374</v>
      </c>
      <c r="H14" s="29">
        <f>'REKAP KUNJUNGAN 2024'!E15</f>
        <v>215250</v>
      </c>
    </row>
    <row r="15" spans="1:12" ht="20.100000000000001" customHeight="1" x14ac:dyDescent="0.25">
      <c r="A15" s="36">
        <v>7</v>
      </c>
      <c r="B15" s="9" t="s">
        <v>23</v>
      </c>
      <c r="C15" s="5">
        <v>281012</v>
      </c>
      <c r="D15" s="5">
        <v>26660</v>
      </c>
      <c r="E15" s="6">
        <f t="shared" si="0"/>
        <v>307672</v>
      </c>
      <c r="F15" s="29">
        <f>'REKAP KUNJUNGAN 2024'!C16</f>
        <v>339722</v>
      </c>
      <c r="G15" s="29">
        <f>'REKAP KUNJUNGAN 2024'!D16</f>
        <v>6905</v>
      </c>
      <c r="H15" s="29">
        <f>'REKAP KUNJUNGAN 2024'!E16</f>
        <v>346627</v>
      </c>
    </row>
    <row r="16" spans="1:12" ht="20.100000000000001" customHeight="1" x14ac:dyDescent="0.25">
      <c r="A16" s="36">
        <v>8</v>
      </c>
      <c r="B16" s="9" t="s">
        <v>10</v>
      </c>
      <c r="C16" s="5">
        <v>201742</v>
      </c>
      <c r="D16" s="5">
        <v>18350</v>
      </c>
      <c r="E16" s="6">
        <f t="shared" si="0"/>
        <v>220092</v>
      </c>
      <c r="F16" s="29">
        <f>'REKAP KUNJUNGAN 2024'!C17</f>
        <v>212895</v>
      </c>
      <c r="G16" s="29">
        <f>'REKAP KUNJUNGAN 2024'!D17</f>
        <v>6570</v>
      </c>
      <c r="H16" s="29">
        <f>'REKAP KUNJUNGAN 2024'!E17</f>
        <v>219465</v>
      </c>
    </row>
    <row r="17" spans="1:12" ht="20.100000000000001" customHeight="1" x14ac:dyDescent="0.25">
      <c r="A17" s="36">
        <v>9</v>
      </c>
      <c r="B17" s="9" t="s">
        <v>11</v>
      </c>
      <c r="C17" s="5">
        <v>248075</v>
      </c>
      <c r="D17" s="5">
        <v>22537</v>
      </c>
      <c r="E17" s="6">
        <f t="shared" si="0"/>
        <v>270612</v>
      </c>
      <c r="F17" s="29">
        <f>'REKAP KUNJUNGAN 2024'!C18</f>
        <v>212501</v>
      </c>
      <c r="G17" s="29">
        <f>'REKAP KUNJUNGAN 2024'!D18</f>
        <v>8459</v>
      </c>
      <c r="H17" s="29">
        <f>'REKAP KUNJUNGAN 2024'!E18</f>
        <v>220960</v>
      </c>
    </row>
    <row r="18" spans="1:12" ht="20.100000000000001" customHeight="1" x14ac:dyDescent="0.25">
      <c r="A18" s="36">
        <v>10</v>
      </c>
      <c r="B18" s="9" t="s">
        <v>12</v>
      </c>
      <c r="C18" s="5">
        <v>254391</v>
      </c>
      <c r="D18" s="5">
        <v>35651</v>
      </c>
      <c r="E18" s="6">
        <f t="shared" si="0"/>
        <v>290042</v>
      </c>
      <c r="F18" s="29">
        <f>'REKAP KUNJUNGAN 2024'!C19</f>
        <v>225125</v>
      </c>
      <c r="G18" s="29">
        <f>'REKAP KUNJUNGAN 2024'!D19</f>
        <v>10151</v>
      </c>
      <c r="H18" s="29">
        <f>'REKAP KUNJUNGAN 2024'!E19</f>
        <v>235276</v>
      </c>
      <c r="L18" s="13"/>
    </row>
    <row r="19" spans="1:12" ht="20.100000000000001" customHeight="1" x14ac:dyDescent="0.25">
      <c r="A19" s="36">
        <v>11</v>
      </c>
      <c r="B19" s="9" t="s">
        <v>13</v>
      </c>
      <c r="C19" s="5">
        <v>274771</v>
      </c>
      <c r="D19" s="5">
        <v>20254</v>
      </c>
      <c r="E19" s="6">
        <f t="shared" si="0"/>
        <v>295025</v>
      </c>
      <c r="F19" s="29">
        <f>'REKAP KUNJUNGAN 2024'!C20</f>
        <v>302086</v>
      </c>
      <c r="G19" s="29">
        <f>'REKAP KUNJUNGAN 2024'!D20</f>
        <v>14280</v>
      </c>
      <c r="H19" s="29">
        <f>'REKAP KUNJUNGAN 2024'!E20</f>
        <v>316366</v>
      </c>
    </row>
    <row r="20" spans="1:12" ht="20.100000000000001" customHeight="1" thickBot="1" x14ac:dyDescent="0.3">
      <c r="A20" s="11">
        <v>12</v>
      </c>
      <c r="B20" s="10" t="s">
        <v>14</v>
      </c>
      <c r="C20" s="15">
        <v>248106</v>
      </c>
      <c r="D20" s="15">
        <v>18187</v>
      </c>
      <c r="E20" s="17">
        <f t="shared" si="0"/>
        <v>266293</v>
      </c>
      <c r="F20" s="29">
        <f>'REKAP KUNJUNGAN 2024'!C21</f>
        <v>324901</v>
      </c>
      <c r="G20" s="29">
        <f>'REKAP KUNJUNGAN 2024'!D21</f>
        <v>31054</v>
      </c>
      <c r="H20" s="29">
        <f>'REKAP KUNJUNGAN 2024'!E21</f>
        <v>355955</v>
      </c>
      <c r="K20" t="s">
        <v>22</v>
      </c>
    </row>
    <row r="21" spans="1:12" ht="24" customHeight="1" thickBot="1" x14ac:dyDescent="0.3">
      <c r="A21" s="58" t="s">
        <v>3</v>
      </c>
      <c r="B21" s="59"/>
      <c r="C21" s="7">
        <f>SUM(C9:C20)</f>
        <v>3000213</v>
      </c>
      <c r="D21" s="7">
        <f t="shared" ref="D21" si="1">SUM(D9:D20)</f>
        <v>239089</v>
      </c>
      <c r="E21" s="8">
        <f>SUM(E9:E20)</f>
        <v>3239302</v>
      </c>
      <c r="F21" s="24">
        <f>SUM(F9:F20)</f>
        <v>2923183</v>
      </c>
      <c r="G21" s="24">
        <f>SUM(G9:G20)</f>
        <v>150606</v>
      </c>
      <c r="H21" s="37">
        <f>SUM(H9:H20)</f>
        <v>3073789</v>
      </c>
    </row>
    <row r="22" spans="1:12" x14ac:dyDescent="0.25">
      <c r="C22" s="1"/>
      <c r="D22" s="1"/>
      <c r="E22" s="1"/>
      <c r="F22" s="1"/>
      <c r="G22" s="1"/>
      <c r="H22" s="1"/>
    </row>
    <row r="23" spans="1:12" ht="15.75" hidden="1" x14ac:dyDescent="0.25">
      <c r="B23" s="14"/>
      <c r="C23" s="1"/>
      <c r="D23" s="1"/>
      <c r="E23" s="1"/>
      <c r="F23" s="60" t="s">
        <v>27</v>
      </c>
      <c r="G23" s="60"/>
      <c r="H23" s="60"/>
    </row>
    <row r="24" spans="1:12" ht="15.75" hidden="1" x14ac:dyDescent="0.25">
      <c r="F24" s="57" t="s">
        <v>17</v>
      </c>
      <c r="G24" s="57"/>
      <c r="H24" s="57"/>
    </row>
    <row r="25" spans="1:12" ht="15.75" hidden="1" x14ac:dyDescent="0.25">
      <c r="F25" s="57" t="s">
        <v>19</v>
      </c>
      <c r="G25" s="57"/>
      <c r="H25" s="57"/>
    </row>
    <row r="26" spans="1:12" ht="15.75" hidden="1" x14ac:dyDescent="0.25">
      <c r="G26" s="12"/>
      <c r="H26" s="12"/>
    </row>
    <row r="27" spans="1:12" ht="15.75" hidden="1" x14ac:dyDescent="0.25">
      <c r="G27" s="12"/>
      <c r="H27" s="12"/>
    </row>
    <row r="28" spans="1:12" ht="15.75" hidden="1" x14ac:dyDescent="0.25">
      <c r="F28" s="61" t="s">
        <v>20</v>
      </c>
      <c r="G28" s="61"/>
      <c r="H28" s="61"/>
    </row>
    <row r="29" spans="1:12" ht="15.75" hidden="1" x14ac:dyDescent="0.25">
      <c r="F29" s="57" t="s">
        <v>24</v>
      </c>
      <c r="G29" s="57"/>
      <c r="H29" s="57"/>
    </row>
    <row r="30" spans="1:12" ht="15.75" hidden="1" x14ac:dyDescent="0.25">
      <c r="F30" s="57" t="s">
        <v>21</v>
      </c>
      <c r="G30" s="57"/>
      <c r="H30" s="57"/>
    </row>
  </sheetData>
  <mergeCells count="14">
    <mergeCell ref="F30:H30"/>
    <mergeCell ref="A21:B21"/>
    <mergeCell ref="F23:H23"/>
    <mergeCell ref="F24:H24"/>
    <mergeCell ref="F25:H25"/>
    <mergeCell ref="F28:H28"/>
    <mergeCell ref="F29:H29"/>
    <mergeCell ref="A2:H2"/>
    <mergeCell ref="A3:H3"/>
    <mergeCell ref="A4:H4"/>
    <mergeCell ref="A6:A7"/>
    <mergeCell ref="B6:B7"/>
    <mergeCell ref="C6:E6"/>
    <mergeCell ref="F6:H6"/>
  </mergeCells>
  <pageMargins left="0.70866141732283472" right="0.70866141732283472" top="0.74803149606299213" bottom="0.74803149606299213" header="0.31496062992125984" footer="0.31496062992125984"/>
  <pageSetup paperSize="14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0"/>
  <sheetViews>
    <sheetView zoomScaleNormal="100" zoomScaleSheetLayoutView="100" workbookViewId="0">
      <selection activeCell="M12" sqref="M12"/>
    </sheetView>
  </sheetViews>
  <sheetFormatPr defaultRowHeight="15" x14ac:dyDescent="0.25"/>
  <cols>
    <col min="1" max="1" width="4.140625" bestFit="1" customWidth="1"/>
    <col min="2" max="2" width="10.85546875" bestFit="1" customWidth="1"/>
    <col min="3" max="3" width="15.7109375" customWidth="1"/>
    <col min="4" max="4" width="22.28515625" bestFit="1" customWidth="1"/>
    <col min="5" max="5" width="15.7109375" customWidth="1"/>
    <col min="6" max="6" width="22.28515625" bestFit="1" customWidth="1"/>
    <col min="7" max="8" width="15.7109375" customWidth="1"/>
    <col min="9" max="9" width="22.28515625" bestFit="1" customWidth="1"/>
    <col min="10" max="10" width="15.7109375" customWidth="1"/>
    <col min="11" max="11" width="22.28515625" bestFit="1" customWidth="1"/>
    <col min="12" max="12" width="15.7109375" customWidth="1"/>
  </cols>
  <sheetData>
    <row r="2" spans="1:17" ht="15.75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7" ht="15.75" x14ac:dyDescent="0.25">
      <c r="A3" s="49" t="s">
        <v>16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7" ht="15.75" x14ac:dyDescent="0.25">
      <c r="A4" s="49" t="s">
        <v>25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7" ht="15.75" thickBot="1" x14ac:dyDescent="0.3"/>
    <row r="6" spans="1:17" ht="31.5" customHeight="1" x14ac:dyDescent="0.25">
      <c r="A6" s="50" t="s">
        <v>18</v>
      </c>
      <c r="B6" s="52" t="s">
        <v>0</v>
      </c>
      <c r="C6" s="55" t="s">
        <v>26</v>
      </c>
      <c r="D6" s="55"/>
      <c r="E6" s="55"/>
      <c r="F6" s="63"/>
      <c r="G6" s="56"/>
      <c r="H6" s="54" t="s">
        <v>25</v>
      </c>
      <c r="I6" s="62"/>
      <c r="J6" s="55"/>
      <c r="K6" s="63"/>
      <c r="L6" s="56"/>
    </row>
    <row r="7" spans="1:17" ht="30" customHeight="1" x14ac:dyDescent="0.25">
      <c r="A7" s="51"/>
      <c r="B7" s="53"/>
      <c r="C7" s="3" t="s">
        <v>1</v>
      </c>
      <c r="D7" s="3" t="s">
        <v>28</v>
      </c>
      <c r="E7" s="3" t="s">
        <v>2</v>
      </c>
      <c r="F7" s="3" t="s">
        <v>28</v>
      </c>
      <c r="G7" s="4" t="s">
        <v>3</v>
      </c>
      <c r="H7" s="22" t="s">
        <v>1</v>
      </c>
      <c r="I7" s="3" t="s">
        <v>28</v>
      </c>
      <c r="J7" s="3" t="s">
        <v>2</v>
      </c>
      <c r="K7" s="3" t="s">
        <v>28</v>
      </c>
      <c r="L7" s="4" t="s">
        <v>3</v>
      </c>
    </row>
    <row r="8" spans="1:17" ht="15.75" thickBot="1" x14ac:dyDescent="0.3">
      <c r="A8" s="30">
        <v>1</v>
      </c>
      <c r="B8" s="31">
        <v>2</v>
      </c>
      <c r="C8" s="32">
        <v>3</v>
      </c>
      <c r="D8" s="32">
        <v>4</v>
      </c>
      <c r="E8" s="32">
        <v>5</v>
      </c>
      <c r="F8" s="33">
        <v>6</v>
      </c>
      <c r="G8" s="34" t="s">
        <v>29</v>
      </c>
      <c r="H8" s="35">
        <v>7</v>
      </c>
      <c r="I8" s="32">
        <v>8</v>
      </c>
      <c r="J8" s="32">
        <v>9</v>
      </c>
      <c r="K8" s="33">
        <v>10</v>
      </c>
      <c r="L8" s="34" t="s">
        <v>30</v>
      </c>
    </row>
    <row r="9" spans="1:17" ht="20.100000000000001" customHeight="1" x14ac:dyDescent="0.25">
      <c r="A9" s="26">
        <v>1</v>
      </c>
      <c r="B9" s="27" t="s">
        <v>4</v>
      </c>
      <c r="C9" s="16">
        <v>288934</v>
      </c>
      <c r="D9" s="16">
        <f>C9/30</f>
        <v>9631.1333333333332</v>
      </c>
      <c r="E9" s="16">
        <v>14472</v>
      </c>
      <c r="F9" s="28">
        <f>E9/24</f>
        <v>603</v>
      </c>
      <c r="G9" s="18">
        <f>C9+E9</f>
        <v>303406</v>
      </c>
      <c r="H9" s="29">
        <f>'REKAP KUNJUNGAN 2024'!C10</f>
        <v>207525</v>
      </c>
      <c r="I9" s="16">
        <f>H9/30</f>
        <v>6917.5</v>
      </c>
      <c r="J9" s="16">
        <f>'REKAP KUNJUNGAN 2024'!D10</f>
        <v>24415</v>
      </c>
      <c r="K9" s="28">
        <f>J9/24</f>
        <v>1017.2916666666666</v>
      </c>
      <c r="L9" s="18">
        <f>H9+J9</f>
        <v>231940</v>
      </c>
    </row>
    <row r="10" spans="1:17" ht="20.100000000000001" customHeight="1" x14ac:dyDescent="0.25">
      <c r="A10" s="19">
        <v>2</v>
      </c>
      <c r="B10" s="9" t="s">
        <v>5</v>
      </c>
      <c r="C10" s="5">
        <v>203448</v>
      </c>
      <c r="D10" s="5">
        <f t="shared" ref="D10:D20" si="0">C10/30</f>
        <v>6781.6</v>
      </c>
      <c r="E10" s="5">
        <v>16567</v>
      </c>
      <c r="F10" s="20">
        <f t="shared" ref="F10:F20" si="1">E10/24</f>
        <v>690.29166666666663</v>
      </c>
      <c r="G10" s="18">
        <f t="shared" ref="G10:G20" si="2">C10+E10</f>
        <v>220015</v>
      </c>
      <c r="H10" s="29">
        <f>'REKAP KUNJUNGAN 2024'!C11</f>
        <v>200581</v>
      </c>
      <c r="I10" s="16">
        <f t="shared" ref="I10:I13" si="3">H10/30</f>
        <v>6686.0333333333338</v>
      </c>
      <c r="J10" s="16">
        <f>'REKAP KUNJUNGAN 2024'!D11</f>
        <v>21969</v>
      </c>
      <c r="K10" s="20">
        <f t="shared" ref="K10" si="4">J10/24</f>
        <v>915.375</v>
      </c>
      <c r="L10" s="18">
        <f t="shared" ref="L10:L20" si="5">H10+J10</f>
        <v>222550</v>
      </c>
    </row>
    <row r="11" spans="1:17" ht="20.100000000000001" customHeight="1" x14ac:dyDescent="0.25">
      <c r="A11" s="19">
        <v>3</v>
      </c>
      <c r="B11" s="9" t="s">
        <v>6</v>
      </c>
      <c r="C11" s="5">
        <v>248853</v>
      </c>
      <c r="D11" s="5">
        <f t="shared" si="0"/>
        <v>8295.1</v>
      </c>
      <c r="E11" s="5">
        <v>18667</v>
      </c>
      <c r="F11" s="20">
        <f t="shared" si="1"/>
        <v>777.79166666666663</v>
      </c>
      <c r="G11" s="18">
        <f t="shared" si="2"/>
        <v>267520</v>
      </c>
      <c r="H11" s="29">
        <f>'REKAP KUNJUNGAN 2024'!C12</f>
        <v>237171</v>
      </c>
      <c r="I11" s="16">
        <f t="shared" si="3"/>
        <v>7905.7</v>
      </c>
      <c r="J11" s="16">
        <f>'REKAP KUNJUNGAN 2024'!D12</f>
        <v>6535</v>
      </c>
      <c r="K11" s="20">
        <f>J11/10</f>
        <v>653.5</v>
      </c>
      <c r="L11" s="18">
        <f t="shared" si="5"/>
        <v>243706</v>
      </c>
      <c r="Q11" s="2"/>
    </row>
    <row r="12" spans="1:17" ht="20.100000000000001" customHeight="1" x14ac:dyDescent="0.25">
      <c r="A12" s="19">
        <v>4</v>
      </c>
      <c r="B12" s="9" t="s">
        <v>7</v>
      </c>
      <c r="C12" s="5">
        <v>217948</v>
      </c>
      <c r="D12" s="5">
        <f t="shared" si="0"/>
        <v>7264.9333333333334</v>
      </c>
      <c r="E12" s="5">
        <v>13474</v>
      </c>
      <c r="F12" s="20">
        <f t="shared" si="1"/>
        <v>561.41666666666663</v>
      </c>
      <c r="G12" s="18">
        <f t="shared" si="2"/>
        <v>231422</v>
      </c>
      <c r="H12" s="29">
        <f>'REKAP KUNJUNGAN 2024'!C13</f>
        <v>205449</v>
      </c>
      <c r="I12" s="16">
        <f t="shared" si="3"/>
        <v>6848.3</v>
      </c>
      <c r="J12" s="16">
        <f>'REKAP KUNJUNGAN 2024'!D13</f>
        <v>5538</v>
      </c>
      <c r="K12" s="20">
        <f>J12/24</f>
        <v>230.75</v>
      </c>
      <c r="L12" s="18">
        <f t="shared" si="5"/>
        <v>210987</v>
      </c>
      <c r="M12" s="1"/>
    </row>
    <row r="13" spans="1:17" ht="20.100000000000001" customHeight="1" x14ac:dyDescent="0.25">
      <c r="A13" s="19">
        <v>5</v>
      </c>
      <c r="B13" s="9" t="s">
        <v>8</v>
      </c>
      <c r="C13" s="5">
        <v>301367</v>
      </c>
      <c r="D13" s="5">
        <f t="shared" si="0"/>
        <v>10045.566666666668</v>
      </c>
      <c r="E13" s="5">
        <v>17465</v>
      </c>
      <c r="F13" s="20">
        <f t="shared" si="1"/>
        <v>727.70833333333337</v>
      </c>
      <c r="G13" s="18">
        <f t="shared" si="2"/>
        <v>318832</v>
      </c>
      <c r="H13" s="29">
        <f>'REKAP KUNJUNGAN 2024'!C14</f>
        <v>246351</v>
      </c>
      <c r="I13" s="16">
        <f t="shared" si="3"/>
        <v>8211.7000000000007</v>
      </c>
      <c r="J13" s="16">
        <f>'REKAP KUNJUNGAN 2024'!D14</f>
        <v>8356</v>
      </c>
      <c r="K13" s="20">
        <f t="shared" ref="K13:K20" si="6">J13/24</f>
        <v>348.16666666666669</v>
      </c>
      <c r="L13" s="18">
        <f t="shared" si="5"/>
        <v>254707</v>
      </c>
    </row>
    <row r="14" spans="1:17" ht="20.100000000000001" customHeight="1" x14ac:dyDescent="0.25">
      <c r="A14" s="19">
        <v>6</v>
      </c>
      <c r="B14" s="9" t="s">
        <v>9</v>
      </c>
      <c r="C14" s="5">
        <v>231566</v>
      </c>
      <c r="D14" s="5">
        <f t="shared" si="0"/>
        <v>7718.8666666666668</v>
      </c>
      <c r="E14" s="5">
        <v>16805</v>
      </c>
      <c r="F14" s="20">
        <f t="shared" si="1"/>
        <v>700.20833333333337</v>
      </c>
      <c r="G14" s="18">
        <f t="shared" si="2"/>
        <v>248371</v>
      </c>
      <c r="H14" s="29">
        <f>'REKAP KUNJUNGAN 2024'!C15</f>
        <v>208876</v>
      </c>
      <c r="I14" s="5">
        <f t="shared" ref="I14:I20" si="7">H14/30</f>
        <v>6962.5333333333338</v>
      </c>
      <c r="J14" s="16">
        <f>'REKAP KUNJUNGAN 2024'!D15</f>
        <v>6374</v>
      </c>
      <c r="K14" s="20">
        <f t="shared" si="6"/>
        <v>265.58333333333331</v>
      </c>
      <c r="L14" s="18">
        <f t="shared" si="5"/>
        <v>215250</v>
      </c>
    </row>
    <row r="15" spans="1:17" ht="20.100000000000001" customHeight="1" x14ac:dyDescent="0.25">
      <c r="A15" s="19">
        <v>7</v>
      </c>
      <c r="B15" s="9" t="s">
        <v>23</v>
      </c>
      <c r="C15" s="5">
        <v>281012</v>
      </c>
      <c r="D15" s="5">
        <f t="shared" si="0"/>
        <v>9367.0666666666675</v>
      </c>
      <c r="E15" s="5">
        <v>26660</v>
      </c>
      <c r="F15" s="20">
        <f t="shared" si="1"/>
        <v>1110.8333333333333</v>
      </c>
      <c r="G15" s="18">
        <f t="shared" si="2"/>
        <v>307672</v>
      </c>
      <c r="H15" s="29">
        <f>'REKAP KUNJUNGAN 2024'!C16</f>
        <v>339722</v>
      </c>
      <c r="I15" s="5">
        <f t="shared" si="7"/>
        <v>11324.066666666668</v>
      </c>
      <c r="J15" s="16">
        <f>'REKAP KUNJUNGAN 2024'!D16</f>
        <v>6905</v>
      </c>
      <c r="K15" s="20">
        <f t="shared" si="6"/>
        <v>287.70833333333331</v>
      </c>
      <c r="L15" s="18">
        <f t="shared" si="5"/>
        <v>346627</v>
      </c>
    </row>
    <row r="16" spans="1:17" ht="20.100000000000001" customHeight="1" x14ac:dyDescent="0.25">
      <c r="A16" s="19">
        <v>8</v>
      </c>
      <c r="B16" s="9" t="s">
        <v>10</v>
      </c>
      <c r="C16" s="5">
        <v>201742</v>
      </c>
      <c r="D16" s="5">
        <f t="shared" si="0"/>
        <v>6724.7333333333336</v>
      </c>
      <c r="E16" s="5">
        <v>18350</v>
      </c>
      <c r="F16" s="20">
        <f t="shared" si="1"/>
        <v>764.58333333333337</v>
      </c>
      <c r="G16" s="18">
        <f t="shared" si="2"/>
        <v>220092</v>
      </c>
      <c r="H16" s="29">
        <f>'REKAP KUNJUNGAN 2024'!C17</f>
        <v>212895</v>
      </c>
      <c r="I16" s="5">
        <f t="shared" si="7"/>
        <v>7096.5</v>
      </c>
      <c r="J16" s="16">
        <f>'REKAP KUNJUNGAN 2024'!D17</f>
        <v>6570</v>
      </c>
      <c r="K16" s="20">
        <f t="shared" si="6"/>
        <v>273.75</v>
      </c>
      <c r="L16" s="18">
        <f t="shared" si="5"/>
        <v>219465</v>
      </c>
    </row>
    <row r="17" spans="1:17" ht="20.100000000000001" customHeight="1" x14ac:dyDescent="0.25">
      <c r="A17" s="19">
        <v>9</v>
      </c>
      <c r="B17" s="9" t="s">
        <v>11</v>
      </c>
      <c r="C17" s="5">
        <v>248075</v>
      </c>
      <c r="D17" s="5">
        <f t="shared" si="0"/>
        <v>8269.1666666666661</v>
      </c>
      <c r="E17" s="5">
        <v>22537</v>
      </c>
      <c r="F17" s="20">
        <f t="shared" si="1"/>
        <v>939.04166666666663</v>
      </c>
      <c r="G17" s="18">
        <f t="shared" si="2"/>
        <v>270612</v>
      </c>
      <c r="H17" s="29">
        <f>'REKAP KUNJUNGAN 2024'!C18</f>
        <v>212501</v>
      </c>
      <c r="I17" s="5">
        <f t="shared" si="7"/>
        <v>7083.3666666666668</v>
      </c>
      <c r="J17" s="16">
        <f>'REKAP KUNJUNGAN 2024'!D18</f>
        <v>8459</v>
      </c>
      <c r="K17" s="20">
        <f t="shared" si="6"/>
        <v>352.45833333333331</v>
      </c>
      <c r="L17" s="18">
        <f t="shared" si="5"/>
        <v>220960</v>
      </c>
    </row>
    <row r="18" spans="1:17" ht="20.100000000000001" customHeight="1" x14ac:dyDescent="0.25">
      <c r="A18" s="19">
        <v>10</v>
      </c>
      <c r="B18" s="9" t="s">
        <v>12</v>
      </c>
      <c r="C18" s="5">
        <v>254391</v>
      </c>
      <c r="D18" s="5">
        <f t="shared" si="0"/>
        <v>8479.7000000000007</v>
      </c>
      <c r="E18" s="5">
        <v>35651</v>
      </c>
      <c r="F18" s="20">
        <f t="shared" si="1"/>
        <v>1485.4583333333333</v>
      </c>
      <c r="G18" s="18">
        <f t="shared" si="2"/>
        <v>290042</v>
      </c>
      <c r="H18" s="29">
        <f>'REKAP KUNJUNGAN 2024'!C19</f>
        <v>225125</v>
      </c>
      <c r="I18" s="5">
        <f t="shared" si="7"/>
        <v>7504.166666666667</v>
      </c>
      <c r="J18" s="16">
        <f>'REKAP KUNJUNGAN 2024'!D19</f>
        <v>10151</v>
      </c>
      <c r="K18" s="20">
        <f t="shared" si="6"/>
        <v>422.95833333333331</v>
      </c>
      <c r="L18" s="18">
        <f t="shared" si="5"/>
        <v>235276</v>
      </c>
      <c r="Q18" s="13"/>
    </row>
    <row r="19" spans="1:17" ht="20.100000000000001" customHeight="1" x14ac:dyDescent="0.25">
      <c r="A19" s="19">
        <v>11</v>
      </c>
      <c r="B19" s="9" t="s">
        <v>13</v>
      </c>
      <c r="C19" s="5">
        <v>274771</v>
      </c>
      <c r="D19" s="5">
        <f t="shared" si="0"/>
        <v>9159.0333333333328</v>
      </c>
      <c r="E19" s="5">
        <v>20254</v>
      </c>
      <c r="F19" s="20">
        <f t="shared" si="1"/>
        <v>843.91666666666663</v>
      </c>
      <c r="G19" s="18">
        <f t="shared" si="2"/>
        <v>295025</v>
      </c>
      <c r="H19" s="29">
        <f>'REKAP KUNJUNGAN 2024'!C20</f>
        <v>302086</v>
      </c>
      <c r="I19" s="5">
        <f t="shared" si="7"/>
        <v>10069.533333333333</v>
      </c>
      <c r="J19" s="16">
        <f>'REKAP KUNJUNGAN 2024'!D20</f>
        <v>14280</v>
      </c>
      <c r="K19" s="20">
        <f t="shared" si="6"/>
        <v>595</v>
      </c>
      <c r="L19" s="18">
        <f t="shared" si="5"/>
        <v>316366</v>
      </c>
    </row>
    <row r="20" spans="1:17" ht="20.100000000000001" customHeight="1" thickBot="1" x14ac:dyDescent="0.3">
      <c r="A20" s="11">
        <v>12</v>
      </c>
      <c r="B20" s="10" t="s">
        <v>14</v>
      </c>
      <c r="C20" s="15">
        <v>248106</v>
      </c>
      <c r="D20" s="15">
        <f t="shared" si="0"/>
        <v>8270.2000000000007</v>
      </c>
      <c r="E20" s="15">
        <v>18187</v>
      </c>
      <c r="F20" s="25">
        <f t="shared" si="1"/>
        <v>757.79166666666663</v>
      </c>
      <c r="G20" s="18">
        <f t="shared" si="2"/>
        <v>266293</v>
      </c>
      <c r="H20" s="29">
        <f>'REKAP KUNJUNGAN 2024'!C21</f>
        <v>324901</v>
      </c>
      <c r="I20" s="5">
        <f t="shared" si="7"/>
        <v>10830.033333333333</v>
      </c>
      <c r="J20" s="16">
        <f>'REKAP KUNJUNGAN 2024'!D21</f>
        <v>31054</v>
      </c>
      <c r="K20" s="20">
        <f t="shared" si="6"/>
        <v>1293.9166666666667</v>
      </c>
      <c r="L20" s="18">
        <f t="shared" si="5"/>
        <v>355955</v>
      </c>
      <c r="P20" t="s">
        <v>22</v>
      </c>
    </row>
    <row r="21" spans="1:17" ht="24" customHeight="1" thickBot="1" x14ac:dyDescent="0.3">
      <c r="A21" s="58" t="s">
        <v>3</v>
      </c>
      <c r="B21" s="59"/>
      <c r="C21" s="7">
        <f>SUM(C9:C20)</f>
        <v>3000213</v>
      </c>
      <c r="D21" s="7">
        <f>AVERAGE(D9:D20)</f>
        <v>8333.9249999999993</v>
      </c>
      <c r="E21" s="7">
        <f t="shared" ref="E21" si="8">SUM(E9:E20)</f>
        <v>239089</v>
      </c>
      <c r="F21" s="21">
        <f>AVERAGE(F9:F20)</f>
        <v>830.1701388888888</v>
      </c>
      <c r="G21" s="8">
        <f>SUM(G9:G20)</f>
        <v>3239302</v>
      </c>
      <c r="H21" s="38">
        <f>SUM(H9:H20)</f>
        <v>2923183</v>
      </c>
      <c r="I21" s="7">
        <f t="shared" ref="I21:L21" si="9">SUM(I9:I20)</f>
        <v>97439.43333333332</v>
      </c>
      <c r="J21" s="7">
        <f t="shared" si="9"/>
        <v>150606</v>
      </c>
      <c r="K21" s="7">
        <f t="shared" si="9"/>
        <v>6656.458333333333</v>
      </c>
      <c r="L21" s="8">
        <f t="shared" si="9"/>
        <v>3073789</v>
      </c>
    </row>
    <row r="22" spans="1:17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7" ht="15.75" hidden="1" x14ac:dyDescent="0.25">
      <c r="B23" s="14"/>
      <c r="C23" s="1"/>
      <c r="D23" s="1"/>
      <c r="E23" s="1"/>
      <c r="F23" s="1"/>
      <c r="G23" s="1"/>
      <c r="H23" s="60" t="s">
        <v>27</v>
      </c>
      <c r="I23" s="60"/>
      <c r="J23" s="60"/>
      <c r="K23" s="60"/>
      <c r="L23" s="60"/>
    </row>
    <row r="24" spans="1:17" ht="15.75" hidden="1" x14ac:dyDescent="0.25">
      <c r="H24" s="57" t="s">
        <v>17</v>
      </c>
      <c r="I24" s="57"/>
      <c r="J24" s="57"/>
      <c r="K24" s="57"/>
      <c r="L24" s="57"/>
    </row>
    <row r="25" spans="1:17" ht="15.75" hidden="1" x14ac:dyDescent="0.25">
      <c r="H25" s="57" t="s">
        <v>19</v>
      </c>
      <c r="I25" s="57"/>
      <c r="J25" s="57"/>
      <c r="K25" s="57"/>
      <c r="L25" s="57"/>
    </row>
    <row r="26" spans="1:17" ht="15.75" hidden="1" x14ac:dyDescent="0.25">
      <c r="J26" s="12"/>
      <c r="L26" s="12"/>
    </row>
    <row r="27" spans="1:17" ht="15.75" hidden="1" x14ac:dyDescent="0.25">
      <c r="J27" s="12"/>
      <c r="L27" s="12"/>
    </row>
    <row r="28" spans="1:17" ht="15.75" hidden="1" x14ac:dyDescent="0.25">
      <c r="H28" s="61" t="s">
        <v>20</v>
      </c>
      <c r="I28" s="61"/>
      <c r="J28" s="61"/>
      <c r="K28" s="61"/>
      <c r="L28" s="61"/>
    </row>
    <row r="29" spans="1:17" ht="15.75" hidden="1" x14ac:dyDescent="0.25">
      <c r="H29" s="57" t="s">
        <v>24</v>
      </c>
      <c r="I29" s="57"/>
      <c r="J29" s="57"/>
      <c r="K29" s="57"/>
      <c r="L29" s="57"/>
    </row>
    <row r="30" spans="1:17" ht="15.75" hidden="1" x14ac:dyDescent="0.25">
      <c r="H30" s="57" t="s">
        <v>21</v>
      </c>
      <c r="I30" s="57"/>
      <c r="J30" s="57"/>
      <c r="K30" s="57"/>
      <c r="L30" s="57"/>
    </row>
  </sheetData>
  <mergeCells count="14">
    <mergeCell ref="H29:L29"/>
    <mergeCell ref="H30:L30"/>
    <mergeCell ref="C6:G6"/>
    <mergeCell ref="B6:B7"/>
    <mergeCell ref="A21:B21"/>
    <mergeCell ref="H23:L23"/>
    <mergeCell ref="H24:L24"/>
    <mergeCell ref="H25:L25"/>
    <mergeCell ref="H28:L28"/>
    <mergeCell ref="A2:L2"/>
    <mergeCell ref="A3:L3"/>
    <mergeCell ref="A4:L4"/>
    <mergeCell ref="A6:A7"/>
    <mergeCell ref="H6:L6"/>
  </mergeCells>
  <pageMargins left="0.70866141732283472" right="0.70866141732283472" top="0.74803149606299213" bottom="0.74803149606299213" header="0.31496062992125984" footer="0.31496062992125984"/>
  <pageSetup paperSize="14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REKAP KUNJUNGAN 2024 (2)</vt:lpstr>
      <vt:lpstr>REKAP KUNJUNGAN 2024</vt:lpstr>
      <vt:lpstr>REKAP KUNJUNGAN 2023 DAN 2024</vt:lpstr>
      <vt:lpstr>RATA-RATA GLOBAL 2023 DAN 2024</vt:lpstr>
      <vt:lpstr>'RATA-RATA GLOBAL 2023 DAN 2024'!Print_Area</vt:lpstr>
      <vt:lpstr>'REKAP KUNJUNGAN 2023 DAN 2024'!Print_Area</vt:lpstr>
      <vt:lpstr>'REKAP KUNJUNGAN 2024'!Print_Area</vt:lpstr>
      <vt:lpstr>'REKAP KUNJUNGAN 2024 (2)'!Print_Area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2025-01-15T01:24:48Z</cp:lastPrinted>
  <dcterms:created xsi:type="dcterms:W3CDTF">2022-10-05T02:06:19Z</dcterms:created>
  <dcterms:modified xsi:type="dcterms:W3CDTF">2025-01-15T06:13:12Z</dcterms:modified>
</cp:coreProperties>
</file>